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et Yield Calculator" sheetId="1" state="visible" r:id="rId1"/>
    <sheet xmlns:r="http://schemas.openxmlformats.org/officeDocument/2006/relationships" name="Scenario Comparison" sheetId="2" state="visible" r:id="rId2"/>
  </sheets>
  <definedNames>
    <definedName name="_xlnm.Print_Area" localSheetId="0">'Net Yield Calculator'!$A$1:$F$64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#,##0;(#,##0);&quot;-&quot;"/>
    <numFmt numFmtId="166" formatCode="0.00x"/>
    <numFmt numFmtId="167" formatCode="0.00&quot;x&quot;"/>
  </numFmts>
  <fonts count="12">
    <font>
      <name val="Calibri"/>
      <family val="2"/>
      <color theme="1"/>
      <sz val="11"/>
      <scheme val="minor"/>
    </font>
    <font>
      <name val="Arial"/>
      <b val="1"/>
      <color rgb="000A0A0A"/>
      <sz val="18"/>
    </font>
    <font>
      <name val="Arial"/>
      <b val="1"/>
      <color rgb="00C8A97E"/>
      <sz val="10"/>
    </font>
    <font>
      <name val="Arial"/>
      <i val="1"/>
      <color rgb="00525252"/>
      <sz val="9"/>
    </font>
    <font>
      <name val="Arial"/>
      <b val="1"/>
      <color rgb="000A0A0A"/>
      <sz val="13"/>
    </font>
    <font>
      <name val="Arial"/>
      <color rgb="00525252"/>
      <sz val="10"/>
    </font>
    <font>
      <name val="Arial"/>
      <b val="1"/>
      <color rgb="000000FF"/>
      <sz val="11"/>
    </font>
    <font>
      <name val="Arial"/>
      <color rgb="00A3A3A3"/>
      <sz val="9"/>
    </font>
    <font>
      <name val="Arial"/>
      <b val="1"/>
      <color rgb="00262626"/>
      <sz val="11"/>
    </font>
    <font>
      <name val="Arial"/>
      <b val="1"/>
      <color rgb="000A0A0A"/>
      <sz val="11"/>
    </font>
    <font>
      <name val="Arial"/>
      <b val="1"/>
      <color rgb="000A0A0A"/>
      <sz val="14"/>
    </font>
    <font>
      <name val="Arial"/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5F5F5"/>
        <bgColor rgb="00F5F5F5"/>
      </patternFill>
    </fill>
    <fill>
      <patternFill patternType="solid">
        <fgColor rgb="00FFF8E7"/>
        <bgColor rgb="00FFF8E7"/>
      </patternFill>
    </fill>
    <fill>
      <patternFill patternType="solid">
        <fgColor rgb="00C8A97E"/>
        <bgColor rgb="00C8A97E"/>
      </patternFill>
    </fill>
    <fill>
      <patternFill patternType="solid">
        <fgColor rgb="00FAF8F5"/>
        <bgColor rgb="00FAF8F5"/>
      </patternFill>
    </fill>
    <fill>
      <patternFill patternType="solid">
        <fgColor rgb="000A0A0A"/>
        <bgColor rgb="000A0A0A"/>
      </patternFill>
    </fill>
  </fills>
  <borders count="4">
    <border>
      <left/>
      <right/>
      <top/>
      <bottom/>
      <diagonal/>
    </border>
    <border>
      <left style="thin">
        <color rgb="00E5E5E5"/>
      </left>
      <right style="thin">
        <color rgb="00E5E5E5"/>
      </right>
      <top style="thin">
        <color rgb="00E5E5E5"/>
      </top>
      <bottom style="thin">
        <color rgb="00E5E5E5"/>
      </bottom>
    </border>
    <border>
      <top style="medium">
        <color rgb="00C8A97E"/>
      </top>
      <bottom style="medium">
        <color rgb="00C8A97E"/>
      </bottom>
    </border>
    <border>
      <bottom style="thin">
        <color rgb="00E5E5E5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2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right" vertical="center"/>
    </xf>
    <xf numFmtId="0" fontId="7" fillId="0" borderId="0" pivotButton="0" quotePrefix="0" xfId="0"/>
    <xf numFmtId="3" fontId="6" fillId="3" borderId="1" applyAlignment="1" pivotButton="0" quotePrefix="0" xfId="0">
      <alignment horizontal="right" vertical="center"/>
    </xf>
    <xf numFmtId="0" fontId="8" fillId="0" borderId="0" pivotButton="0" quotePrefix="0" xfId="0"/>
    <xf numFmtId="3" fontId="9" fillId="0" borderId="2" applyAlignment="1" pivotButton="0" quotePrefix="0" xfId="0">
      <alignment horizontal="right" vertical="center"/>
    </xf>
    <xf numFmtId="164" fontId="6" fillId="3" borderId="1" applyAlignment="1" pivotButton="0" quotePrefix="0" xfId="0">
      <alignment horizontal="right" vertical="center"/>
    </xf>
    <xf numFmtId="3" fontId="9" fillId="0" borderId="3" applyAlignment="1" pivotButton="0" quotePrefix="0" xfId="0">
      <alignment horizontal="right" vertical="center"/>
    </xf>
    <xf numFmtId="164" fontId="7" fillId="0" borderId="0" applyAlignment="1" pivotButton="0" quotePrefix="0" xfId="0">
      <alignment horizontal="right" vertical="center"/>
    </xf>
    <xf numFmtId="0" fontId="4" fillId="4" borderId="0" pivotButton="0" quotePrefix="0" xfId="0"/>
    <xf numFmtId="0" fontId="0" fillId="4" borderId="0" pivotButton="0" quotePrefix="0" xfId="0"/>
    <xf numFmtId="3" fontId="10" fillId="0" borderId="0" applyAlignment="1" pivotButton="0" quotePrefix="0" xfId="0">
      <alignment horizontal="right" vertical="center"/>
    </xf>
    <xf numFmtId="10" fontId="9" fillId="0" borderId="0" applyAlignment="1" pivotButton="0" quotePrefix="0" xfId="0">
      <alignment horizontal="right" vertical="center"/>
    </xf>
    <xf numFmtId="0" fontId="5" fillId="5" borderId="0" pivotButton="0" quotePrefix="0" xfId="0"/>
    <xf numFmtId="10" fontId="10" fillId="5" borderId="2" applyAlignment="1" pivotButton="0" quotePrefix="0" xfId="0">
      <alignment horizontal="right" vertical="center"/>
    </xf>
    <xf numFmtId="1" fontId="6" fillId="3" borderId="1" applyAlignment="1" pivotButton="0" quotePrefix="0" xfId="0">
      <alignment horizontal="right" vertical="center"/>
    </xf>
    <xf numFmtId="3" fontId="9" fillId="0" borderId="0" applyAlignment="1" pivotButton="0" quotePrefix="0" xfId="0">
      <alignment horizontal="right" vertical="center"/>
    </xf>
    <xf numFmtId="0" fontId="8" fillId="5" borderId="0" pivotButton="0" quotePrefix="0" xfId="0"/>
    <xf numFmtId="165" fontId="10" fillId="5" borderId="2" applyAlignment="1" pivotButton="0" quotePrefix="0" xfId="0">
      <alignment horizontal="right" vertical="center"/>
    </xf>
    <xf numFmtId="165" fontId="9" fillId="0" borderId="0" applyAlignment="1" pivotButton="0" quotePrefix="0" xfId="0">
      <alignment horizontal="right" vertical="center"/>
    </xf>
    <xf numFmtId="164" fontId="9" fillId="0" borderId="0" applyAlignment="1" pivotButton="0" quotePrefix="0" xfId="0">
      <alignment horizontal="right" vertical="center"/>
    </xf>
    <xf numFmtId="166" fontId="9" fillId="0" borderId="0" applyAlignment="1" pivotButton="0" quotePrefix="0" xfId="0">
      <alignment horizontal="right" vertical="center"/>
    </xf>
    <xf numFmtId="0" fontId="11" fillId="6" borderId="0" applyAlignment="1" pivotButton="0" quotePrefix="0" xfId="0">
      <alignment horizontal="center" vertical="center"/>
    </xf>
    <xf numFmtId="165" fontId="9" fillId="0" borderId="3" applyAlignment="1" pivotButton="0" quotePrefix="0" xfId="0">
      <alignment horizontal="right" vertical="center"/>
    </xf>
    <xf numFmtId="10" fontId="9" fillId="0" borderId="3" applyAlignment="1" pivotButton="0" quotePrefix="0" xfId="0">
      <alignment horizontal="right" vertical="center"/>
    </xf>
    <xf numFmtId="0" fontId="5" fillId="5" borderId="2" pivotButton="0" quotePrefix="0" xfId="0"/>
    <xf numFmtId="10" fontId="9" fillId="5" borderId="2" applyAlignment="1" pivotButton="0" quotePrefix="0" xfId="0">
      <alignment horizontal="right" vertical="center"/>
    </xf>
    <xf numFmtId="165" fontId="9" fillId="5" borderId="2" applyAlignment="1" pivotButton="0" quotePrefix="0" xfId="0">
      <alignment horizontal="right" vertical="center"/>
    </xf>
    <xf numFmtId="167" fontId="9" fillId="0" borderId="3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C8A97E"/>
    <outlinePr summaryBelow="1" summaryRight="1"/>
    <pageSetUpPr/>
  </sheetPr>
  <dimension ref="B2:F64"/>
  <sheetViews>
    <sheetView workbookViewId="0">
      <selection activeCell="A1" sqref="A1"/>
    </sheetView>
  </sheetViews>
  <sheetFormatPr baseColWidth="8" defaultRowHeight="15"/>
  <cols>
    <col width="3" customWidth="1" min="1" max="1"/>
    <col width="38" customWidth="1" min="2" max="2"/>
    <col width="18" customWidth="1" min="3" max="3"/>
    <col width="18" customWidth="1" min="4" max="4"/>
    <col width="5" customWidth="1" min="5" max="5"/>
    <col width="30" customWidth="1" min="6" max="6"/>
  </cols>
  <sheetData>
    <row r="2">
      <c r="B2" s="1" t="inlineStr">
        <is>
          <t>RCP Net Yield Calculator</t>
        </is>
      </c>
    </row>
    <row r="3">
      <c r="B3" s="2" t="inlineStr">
        <is>
          <t>Real Capital Portfolio  |  r-cp.eu</t>
        </is>
      </c>
    </row>
    <row r="4">
      <c r="B4" s="3" t="inlineStr">
        <is>
          <t>Enter your numbers in the blue cells. All other cells are calculated automatically.</t>
        </is>
      </c>
    </row>
    <row r="6">
      <c r="B6" s="4" t="inlineStr">
        <is>
          <t>PROPERTY DETAILS</t>
        </is>
      </c>
      <c r="C6" s="5" t="n"/>
      <c r="D6" s="5" t="n"/>
    </row>
    <row r="8">
      <c r="B8" s="6" t="inlineStr">
        <is>
          <t>Property Name</t>
        </is>
      </c>
      <c r="C8" s="7" t="inlineStr"/>
      <c r="F8" s="8" t="inlineStr">
        <is>
          <t>e.g., "Apartment Floreasca 2BR"</t>
        </is>
      </c>
    </row>
    <row r="9">
      <c r="B9" s="6" t="inlineStr">
        <is>
          <t>City / Location</t>
        </is>
      </c>
      <c r="C9" s="7" t="inlineStr"/>
      <c r="F9" s="8" t="inlineStr">
        <is>
          <t>e.g., "Bucharest, Romania"</t>
        </is>
      </c>
    </row>
    <row r="10">
      <c r="B10" s="6" t="inlineStr">
        <is>
          <t>Purchase Price (€)</t>
        </is>
      </c>
      <c r="C10" s="9" t="n">
        <v>200000</v>
      </c>
      <c r="F10" s="8" t="inlineStr">
        <is>
          <t>Total acquisition price</t>
        </is>
      </c>
    </row>
    <row r="11">
      <c r="B11" s="6" t="inlineStr">
        <is>
          <t>Transaction Costs (€)</t>
        </is>
      </c>
      <c r="C11" s="9" t="n">
        <v>12000</v>
      </c>
      <c r="F11" s="8" t="inlineStr">
        <is>
          <t>Notary, tax, agent, legal (typically 3–8%)</t>
        </is>
      </c>
    </row>
    <row r="12">
      <c r="B12" s="6" t="inlineStr">
        <is>
          <t>Renovation Budget (€)</t>
        </is>
      </c>
      <c r="C12" s="9" t="n">
        <v>15000</v>
      </c>
      <c r="F12" s="8" t="inlineStr">
        <is>
          <t>Including 20% buffer (enter 0 if none)</t>
        </is>
      </c>
    </row>
    <row r="14">
      <c r="B14" s="10" t="inlineStr">
        <is>
          <t>Total Investment Cost (€)</t>
        </is>
      </c>
      <c r="C14" s="11">
        <f>C10+C11+C12</f>
        <v/>
      </c>
    </row>
    <row r="16">
      <c r="B16" s="4" t="inlineStr">
        <is>
          <t>RENTAL INCOME</t>
        </is>
      </c>
      <c r="C16" s="5" t="n"/>
      <c r="D16" s="5" t="n"/>
    </row>
    <row r="18">
      <c r="B18" s="6" t="inlineStr">
        <is>
          <t>Monthly Rent (€)</t>
        </is>
      </c>
      <c r="C18" s="9" t="n">
        <v>900</v>
      </c>
      <c r="F18" s="8" t="inlineStr">
        <is>
          <t>Verify with 3+ comparable listings</t>
        </is>
      </c>
    </row>
    <row r="19">
      <c r="B19" s="6" t="inlineStr">
        <is>
          <t>Vacancy Rate (%)</t>
        </is>
      </c>
      <c r="C19" s="12" t="n">
        <v>0.05</v>
      </c>
      <c r="F19" s="8" t="inlineStr">
        <is>
          <t>5–10% residential, 10–20% commercial</t>
        </is>
      </c>
    </row>
    <row r="21">
      <c r="B21" s="6" t="inlineStr">
        <is>
          <t>Annual Gross Rent (€)</t>
        </is>
      </c>
      <c r="C21" s="13">
        <f>C18*12</f>
        <v/>
      </c>
    </row>
    <row r="22">
      <c r="B22" s="6" t="inlineStr">
        <is>
          <t>Vacancy Loss (€)</t>
        </is>
      </c>
      <c r="C22" s="13">
        <f>C21*C19</f>
        <v/>
      </c>
    </row>
    <row r="23">
      <c r="B23" s="6" t="inlineStr">
        <is>
          <t>Effective Gross Income (€)</t>
        </is>
      </c>
      <c r="C23" s="13">
        <f>C21-C22</f>
        <v/>
      </c>
    </row>
    <row r="25">
      <c r="B25" s="4" t="inlineStr">
        <is>
          <t>ANNUAL OPERATING EXPENSES</t>
        </is>
      </c>
      <c r="C25" s="5" t="n"/>
      <c r="D25" s="5" t="n"/>
    </row>
    <row r="27">
      <c r="B27" s="6" t="inlineStr">
        <is>
          <t>Property Tax (€/year)</t>
        </is>
      </c>
      <c r="C27" s="9" t="n">
        <v>400</v>
      </c>
      <c r="F27" s="8" t="inlineStr">
        <is>
          <t>Check local rates</t>
        </is>
      </c>
    </row>
    <row r="28">
      <c r="B28" s="6" t="inlineStr">
        <is>
          <t>Insurance (€/year)</t>
        </is>
      </c>
      <c r="C28" s="9" t="n">
        <v>300</v>
      </c>
      <c r="F28" s="8" t="inlineStr">
        <is>
          <t>Building + liability</t>
        </is>
      </c>
    </row>
    <row r="29">
      <c r="B29" s="6" t="inlineStr">
        <is>
          <t>Maintenance (€/year)</t>
        </is>
      </c>
      <c r="C29" s="9" t="n">
        <v>2000</v>
      </c>
      <c r="F29" s="8" t="inlineStr">
        <is>
          <t>1–2% of property value</t>
        </is>
      </c>
    </row>
    <row r="30">
      <c r="B30" s="6" t="inlineStr">
        <is>
          <t>Property Management (€/year)</t>
        </is>
      </c>
      <c r="C30" s="9" t="n">
        <v>0</v>
      </c>
      <c r="F30" s="8" t="inlineStr">
        <is>
          <t>8–12% of rent if using manager</t>
        </is>
      </c>
    </row>
    <row r="31">
      <c r="B31" s="6" t="inlineStr">
        <is>
          <t>Building Administration (€/year)</t>
        </is>
      </c>
      <c r="C31" s="9" t="n">
        <v>600</v>
      </c>
      <c r="F31" s="8" t="inlineStr">
        <is>
          <t>Common area charges</t>
        </is>
      </c>
    </row>
    <row r="32">
      <c r="B32" s="6" t="inlineStr">
        <is>
          <t>Utilities (landlord-paid) (€/year)</t>
        </is>
      </c>
      <c r="C32" s="9" t="n">
        <v>0</v>
      </c>
      <c r="F32" s="8" t="inlineStr">
        <is>
          <t>Only if not tenant-paid</t>
        </is>
      </c>
    </row>
    <row r="33">
      <c r="B33" s="6" t="inlineStr">
        <is>
          <t>Other Expenses (€/year)</t>
        </is>
      </c>
      <c r="C33" s="9" t="n">
        <v>0</v>
      </c>
      <c r="F33" s="8" t="inlineStr">
        <is>
          <t>Legal, accounting, misc.</t>
        </is>
      </c>
    </row>
    <row r="35">
      <c r="B35" s="10" t="inlineStr">
        <is>
          <t>Total Annual Expenses (€)</t>
        </is>
      </c>
      <c r="C35" s="11">
        <f>SUM(C27:C33)</f>
        <v/>
      </c>
    </row>
    <row r="36">
      <c r="B36" s="8" t="inlineStr">
        <is>
          <t>Expense Ratio (% of gross rent)</t>
        </is>
      </c>
      <c r="C36" s="14">
        <f>IF(C21&gt;0,C35/C21,0)</f>
        <v/>
      </c>
      <c r="F36" s="8" t="inlineStr">
        <is>
          <t>Should be 20%+ for realistic estimates</t>
        </is>
      </c>
    </row>
    <row r="38">
      <c r="B38" s="15" t="inlineStr">
        <is>
          <t>RESULTS</t>
        </is>
      </c>
      <c r="C38" s="16" t="n"/>
      <c r="D38" s="16" t="n"/>
    </row>
    <row r="40">
      <c r="B40" s="10" t="inlineStr">
        <is>
          <t>Net Operating Income (NOI)</t>
        </is>
      </c>
      <c r="C40" s="17">
        <f>C23-C35</f>
        <v/>
      </c>
      <c r="F40" s="8" t="inlineStr">
        <is>
          <t>Your annual income after all operating costs</t>
        </is>
      </c>
    </row>
    <row r="42">
      <c r="B42" s="6" t="inlineStr">
        <is>
          <t>Gross Yield</t>
        </is>
      </c>
      <c r="C42" s="18">
        <f>IF(C10&gt;0,C21/C10,0)</f>
        <v/>
      </c>
      <c r="F42" s="8" t="inlineStr">
        <is>
          <t>Annual rent / purchase price</t>
        </is>
      </c>
    </row>
    <row r="43">
      <c r="B43" s="6" t="inlineStr">
        <is>
          <t>Net Yield (on purchase price)</t>
        </is>
      </c>
      <c r="C43" s="18">
        <f>IF(C10&gt;0,C40/C10,0)</f>
        <v/>
      </c>
      <c r="F43" s="8" t="inlineStr">
        <is>
          <t>NOI / purchase price</t>
        </is>
      </c>
    </row>
    <row r="44">
      <c r="B44" s="19" t="inlineStr">
        <is>
          <t>Net Yield (on total investment)</t>
        </is>
      </c>
      <c r="C44" s="20">
        <f>IF(C14&gt;0,C40/C14,0)</f>
        <v/>
      </c>
      <c r="F44" s="8" t="inlineStr">
        <is>
          <t>NOI / total investment (most accurate)</t>
        </is>
      </c>
    </row>
    <row r="46">
      <c r="B46" s="4" t="inlineStr">
        <is>
          <t>FINANCING (OPTIONAL)</t>
        </is>
      </c>
      <c r="C46" s="5" t="n"/>
      <c r="D46" s="5" t="n"/>
    </row>
    <row r="48">
      <c r="B48" s="6" t="inlineStr">
        <is>
          <t>Loan Amount (€)</t>
        </is>
      </c>
      <c r="C48" s="9" t="n">
        <v>140000</v>
      </c>
      <c r="F48" s="8" t="inlineStr">
        <is>
          <t>LTV × Purchase Price</t>
        </is>
      </c>
    </row>
    <row r="49">
      <c r="B49" s="6" t="inlineStr">
        <is>
          <t>Interest Rate (%)</t>
        </is>
      </c>
      <c r="C49" s="12" t="n">
        <v>0.045</v>
      </c>
      <c r="F49" s="8" t="inlineStr">
        <is>
          <t>Annual rate</t>
        </is>
      </c>
    </row>
    <row r="50">
      <c r="B50" s="6" t="inlineStr">
        <is>
          <t>Loan Term (years)</t>
        </is>
      </c>
      <c r="C50" s="21" t="n">
        <v>25</v>
      </c>
      <c r="F50" s="8" t="inlineStr">
        <is>
          <t>Typical: 20–30 years</t>
        </is>
      </c>
    </row>
    <row r="52">
      <c r="B52" s="6" t="inlineStr">
        <is>
          <t>Monthly Mortgage Payment (€)</t>
        </is>
      </c>
      <c r="C52" s="22">
        <f>IF(AND(C48&gt;0,C49&gt;0,C50&gt;0),-PMT(C49/12,C50*12,C48),0)</f>
        <v/>
      </c>
    </row>
    <row r="53">
      <c r="B53" s="6" t="inlineStr">
        <is>
          <t>Annual Debt Service (€)</t>
        </is>
      </c>
      <c r="C53" s="22">
        <f>C52*12</f>
        <v/>
      </c>
    </row>
    <row r="55">
      <c r="B55" s="23" t="inlineStr">
        <is>
          <t>Cash Flow After Debt (€/year)</t>
        </is>
      </c>
      <c r="C55" s="24">
        <f>C40-C53</f>
        <v/>
      </c>
    </row>
    <row r="56">
      <c r="B56" s="6" t="inlineStr">
        <is>
          <t>Cash Flow After Debt (€/month)</t>
        </is>
      </c>
      <c r="C56" s="25">
        <f>C55/12</f>
        <v/>
      </c>
    </row>
    <row r="58">
      <c r="B58" s="6" t="inlineStr">
        <is>
          <t>LTV (%)</t>
        </is>
      </c>
      <c r="C58" s="26">
        <f>IF(C10&gt;0,C48/C10,0)</f>
        <v/>
      </c>
    </row>
    <row r="59">
      <c r="B59" s="6" t="inlineStr">
        <is>
          <t>DSCR</t>
        </is>
      </c>
      <c r="C59" s="27">
        <f>IF(C53&gt;0,C40/C53,0)</f>
        <v/>
      </c>
      <c r="F59" s="8" t="inlineStr">
        <is>
          <t>Target: 1.25x or higher</t>
        </is>
      </c>
    </row>
    <row r="60">
      <c r="B60" s="6" t="inlineStr">
        <is>
          <t>Cash-on-Cash Return</t>
        </is>
      </c>
      <c r="C60" s="18">
        <f>IF((C14-C48)&gt;0,C55/(C14-C48),0)</f>
        <v/>
      </c>
      <c r="F60" s="8" t="inlineStr">
        <is>
          <t>Cash flow / your cash invested</t>
        </is>
      </c>
    </row>
    <row r="63">
      <c r="B63" s="2" t="inlineStr">
        <is>
          <t>Real Capital Portfolio  |  r-cp.eu</t>
        </is>
      </c>
    </row>
    <row r="64">
      <c r="B64" s="8" t="inlineStr">
        <is>
          <t>Educational content only. Not investment advice. Capital at risk.</t>
        </is>
      </c>
    </row>
  </sheetData>
  <mergeCells count="8">
    <mergeCell ref="B3:D3"/>
    <mergeCell ref="B46:D46"/>
    <mergeCell ref="B4:D4"/>
    <mergeCell ref="B2:D2"/>
    <mergeCell ref="B25:D25"/>
    <mergeCell ref="B6:D6"/>
    <mergeCell ref="B38:D38"/>
    <mergeCell ref="B16:D16"/>
  </mergeCells>
  <pageMargins left="0.75" right="0.75" top="1" bottom="1" header="0.5" footer="0.5"/>
  <pageSetup fitToHeight="1" fitToWidth="1"/>
</worksheet>
</file>

<file path=xl/worksheets/sheet2.xml><?xml version="1.0" encoding="utf-8"?>
<worksheet xmlns="http://schemas.openxmlformats.org/spreadsheetml/2006/main">
  <sheetPr>
    <tabColor rgb="00262626"/>
    <outlinePr summaryBelow="1" summaryRight="1"/>
    <pageSetUpPr/>
  </sheetPr>
  <dimension ref="B2:E34"/>
  <sheetViews>
    <sheetView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18" customWidth="1" min="3" max="3"/>
    <col width="18" customWidth="1" min="4" max="4"/>
    <col width="18" customWidth="1" min="5" max="5"/>
  </cols>
  <sheetData>
    <row r="2">
      <c r="B2" s="1" t="inlineStr">
        <is>
          <t>Property Comparison — Up to 3 Scenarios</t>
        </is>
      </c>
    </row>
    <row r="3">
      <c r="B3" s="3" t="inlineStr">
        <is>
          <t>Fill in the blue cells. Use this to compare different properties or the same property under different assumptions.</t>
        </is>
      </c>
    </row>
    <row r="5">
      <c r="C5" s="28" t="inlineStr">
        <is>
          <t>Scenario A</t>
        </is>
      </c>
      <c r="D5" s="28" t="inlineStr">
        <is>
          <t>Scenario B</t>
        </is>
      </c>
      <c r="E5" s="28" t="inlineStr">
        <is>
          <t>Scenario C</t>
        </is>
      </c>
    </row>
    <row r="7">
      <c r="B7" s="6" t="inlineStr">
        <is>
          <t>Property Name</t>
        </is>
      </c>
      <c r="C7" s="7" t="inlineStr"/>
      <c r="D7" s="7" t="inlineStr"/>
      <c r="E7" s="7" t="inlineStr"/>
    </row>
    <row r="8">
      <c r="B8" s="6" t="inlineStr">
        <is>
          <t>Purchase Price (€)</t>
        </is>
      </c>
      <c r="C8" s="9" t="n">
        <v>200000</v>
      </c>
      <c r="D8" s="9" t="n">
        <v>250000</v>
      </c>
      <c r="E8" s="9" t="n">
        <v>180000</v>
      </c>
    </row>
    <row r="9">
      <c r="B9" s="6" t="inlineStr">
        <is>
          <t>Transaction Costs (€)</t>
        </is>
      </c>
      <c r="C9" s="9" t="n">
        <v>12000</v>
      </c>
      <c r="D9" s="9" t="n">
        <v>15000</v>
      </c>
      <c r="E9" s="9" t="n">
        <v>9000</v>
      </c>
    </row>
    <row r="10">
      <c r="B10" s="6" t="inlineStr">
        <is>
          <t>Renovation (€)</t>
        </is>
      </c>
      <c r="C10" s="9" t="n">
        <v>15000</v>
      </c>
      <c r="D10" s="9" t="n">
        <v>0</v>
      </c>
      <c r="E10" s="9" t="n">
        <v>20000</v>
      </c>
    </row>
    <row r="11">
      <c r="B11" s="6" t="inlineStr">
        <is>
          <t>Monthly Rent (€)</t>
        </is>
      </c>
      <c r="C11" s="9" t="n">
        <v>900</v>
      </c>
      <c r="D11" s="9" t="n">
        <v>1100</v>
      </c>
      <c r="E11" s="9" t="n">
        <v>850</v>
      </c>
    </row>
    <row r="12">
      <c r="B12" s="6" t="inlineStr">
        <is>
          <t>Vacancy Rate (%)</t>
        </is>
      </c>
      <c r="C12" s="12" t="n">
        <v>0.05</v>
      </c>
      <c r="D12" s="12" t="n">
        <v>0.05</v>
      </c>
      <c r="E12" s="12" t="n">
        <v>0.08</v>
      </c>
    </row>
    <row r="13">
      <c r="B13" s="6" t="inlineStr">
        <is>
          <t>Annual Expenses (€)</t>
        </is>
      </c>
      <c r="C13" s="9" t="n">
        <v>3300</v>
      </c>
      <c r="D13" s="9" t="n">
        <v>4000</v>
      </c>
      <c r="E13" s="9" t="n">
        <v>3000</v>
      </c>
    </row>
    <row r="14">
      <c r="B14" s="6" t="inlineStr">
        <is>
          <t>Loan Amount (€)</t>
        </is>
      </c>
      <c r="C14" s="9" t="n">
        <v>140000</v>
      </c>
      <c r="D14" s="9" t="n">
        <v>175000</v>
      </c>
      <c r="E14" s="9" t="n">
        <v>126000</v>
      </c>
    </row>
    <row r="15">
      <c r="B15" s="6" t="inlineStr">
        <is>
          <t>Interest Rate (%)</t>
        </is>
      </c>
      <c r="C15" s="12" t="n">
        <v>0.045</v>
      </c>
      <c r="D15" s="12" t="n">
        <v>0.045</v>
      </c>
      <c r="E15" s="12" t="n">
        <v>0.05</v>
      </c>
    </row>
    <row r="16">
      <c r="B16" s="6" t="inlineStr">
        <is>
          <t>Loan Term (years)</t>
        </is>
      </c>
      <c r="C16" s="21" t="n">
        <v>25</v>
      </c>
      <c r="D16" s="21" t="n">
        <v>25</v>
      </c>
      <c r="E16" s="21" t="n">
        <v>20</v>
      </c>
    </row>
    <row r="18">
      <c r="B18" s="15" t="inlineStr">
        <is>
          <t>CALCULATED RESULTS</t>
        </is>
      </c>
      <c r="C18" s="16" t="n"/>
      <c r="D18" s="16" t="n"/>
      <c r="E18" s="16" t="n"/>
    </row>
    <row r="20">
      <c r="B20" s="6" t="inlineStr">
        <is>
          <t>Total Investment</t>
        </is>
      </c>
      <c r="C20" s="29">
        <f>C8+C9+C10</f>
        <v/>
      </c>
      <c r="D20" s="29">
        <f>D8+D9+D10</f>
        <v/>
      </c>
      <c r="E20" s="29">
        <f>E8+E9+E10</f>
        <v/>
      </c>
    </row>
    <row r="21">
      <c r="B21" s="6" t="inlineStr">
        <is>
          <t>Annual Gross Rent</t>
        </is>
      </c>
      <c r="C21" s="29">
        <f>C11*12</f>
        <v/>
      </c>
      <c r="D21" s="29">
        <f>D11*12</f>
        <v/>
      </c>
      <c r="E21" s="29">
        <f>E11*12</f>
        <v/>
      </c>
    </row>
    <row r="22">
      <c r="B22" s="6" t="inlineStr">
        <is>
          <t>Effective Gross Income</t>
        </is>
      </c>
      <c r="C22" s="29">
        <f>C21*(1-C12)</f>
        <v/>
      </c>
      <c r="D22" s="29">
        <f>D21*(1-D12)</f>
        <v/>
      </c>
      <c r="E22" s="29">
        <f>E21*(1-E12)</f>
        <v/>
      </c>
    </row>
    <row r="23">
      <c r="B23" s="6" t="inlineStr">
        <is>
          <t>NOI</t>
        </is>
      </c>
      <c r="C23" s="29">
        <f>C22-C13</f>
        <v/>
      </c>
      <c r="D23" s="29">
        <f>D22-D13</f>
        <v/>
      </c>
      <c r="E23" s="29">
        <f>E22-E13</f>
        <v/>
      </c>
    </row>
    <row r="24">
      <c r="B24" s="6" t="inlineStr">
        <is>
          <t>Gross Yield</t>
        </is>
      </c>
      <c r="C24" s="30">
        <f>IF(C8&gt;0,C21/C8,0)</f>
        <v/>
      </c>
      <c r="D24" s="30">
        <f>IF(D8&gt;0,D21/D8,0)</f>
        <v/>
      </c>
      <c r="E24" s="30">
        <f>IF(E8&gt;0,E21/E8,0)</f>
        <v/>
      </c>
    </row>
    <row r="25">
      <c r="B25" s="31" t="inlineStr">
        <is>
          <t>Net Yield (on total)</t>
        </is>
      </c>
      <c r="C25" s="32">
        <f>IF(C20&gt;0,C23/C20,0)</f>
        <v/>
      </c>
      <c r="D25" s="32">
        <f>IF(D20&gt;0,D23/D20,0)</f>
        <v/>
      </c>
      <c r="E25" s="32">
        <f>IF(E20&gt;0,E23/E20,0)</f>
        <v/>
      </c>
    </row>
    <row r="26">
      <c r="B26" s="6" t="inlineStr">
        <is>
          <t>Monthly Payment</t>
        </is>
      </c>
      <c r="C26" s="29">
        <f>IF(AND(C14&gt;0,C15&gt;0,C16&gt;0),-PMT(C15/12,C16*12,C14),0)</f>
        <v/>
      </c>
      <c r="D26" s="29">
        <f>IF(AND(D14&gt;0,D15&gt;0,D16&gt;0),-PMT(D15/12,D16*12,D14),0)</f>
        <v/>
      </c>
      <c r="E26" s="29">
        <f>IF(AND(E14&gt;0,E15&gt;0,E16&gt;0),-PMT(E15/12,E16*12,E14),0)</f>
        <v/>
      </c>
    </row>
    <row r="27">
      <c r="B27" s="6" t="inlineStr">
        <is>
          <t>Annual Debt Service</t>
        </is>
      </c>
      <c r="C27" s="29">
        <f>C26*12</f>
        <v/>
      </c>
      <c r="D27" s="29">
        <f>D26*12</f>
        <v/>
      </c>
      <c r="E27" s="29">
        <f>E26*12</f>
        <v/>
      </c>
    </row>
    <row r="28">
      <c r="B28" s="31" t="inlineStr">
        <is>
          <t>Cash Flow After Debt</t>
        </is>
      </c>
      <c r="C28" s="33">
        <f>C23-C27</f>
        <v/>
      </c>
      <c r="D28" s="33">
        <f>D23-D27</f>
        <v/>
      </c>
      <c r="E28" s="33">
        <f>E23-E27</f>
        <v/>
      </c>
    </row>
    <row r="29">
      <c r="B29" s="6" t="inlineStr">
        <is>
          <t>LTV</t>
        </is>
      </c>
      <c r="C29" s="30">
        <f>IF(C8&gt;0,C14/C8,0)</f>
        <v/>
      </c>
      <c r="D29" s="30">
        <f>IF(D8&gt;0,D14/D8,0)</f>
        <v/>
      </c>
      <c r="E29" s="30">
        <f>IF(E8&gt;0,E14/E8,0)</f>
        <v/>
      </c>
    </row>
    <row r="30">
      <c r="B30" s="6" t="inlineStr">
        <is>
          <t>DSCR</t>
        </is>
      </c>
      <c r="C30" s="34">
        <f>IF(C27&gt;0,C23/C27,0)</f>
        <v/>
      </c>
      <c r="D30" s="34">
        <f>IF(D27&gt;0,D23/D27,0)</f>
        <v/>
      </c>
      <c r="E30" s="34">
        <f>IF(E27&gt;0,E23/E27,0)</f>
        <v/>
      </c>
    </row>
    <row r="31">
      <c r="B31" s="31" t="inlineStr">
        <is>
          <t>Cash-on-Cash Return</t>
        </is>
      </c>
      <c r="C31" s="32">
        <f>IF((C20-C14)&gt;0,C28/(C20-C14),0)</f>
        <v/>
      </c>
      <c r="D31" s="32">
        <f>IF((D20-D14)&gt;0,D28/(D20-D14),0)</f>
        <v/>
      </c>
      <c r="E31" s="32">
        <f>IF((E20-E14)&gt;0,E28/(E20-E14),0)</f>
        <v/>
      </c>
    </row>
    <row r="34">
      <c r="B34" s="2" t="inlineStr">
        <is>
          <t>Real Capital Portfolio  |  r-cp.eu</t>
        </is>
      </c>
    </row>
  </sheetData>
  <mergeCells count="2">
    <mergeCell ref="B18:E18"/>
    <mergeCell ref="B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2026-02-08T00:48:46Z</dcterms:created>
  <dcterms:modified xmlns:dcterms="http://purl.org/dc/terms/" xmlns:xsi="http://www.w3.org/2001/XMLSchema-instance" xsi:type="dcterms:W3CDTF">2026-02-08T00:48:46Z</dcterms:modified>
</cp:coreProperties>
</file>